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4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<sst xmlns="http://schemas.openxmlformats.org/spreadsheetml/2006/main" count="48" uniqueCount="45">
  <si>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CO</t>
  </si>
  <si>
    <t>Total</t>
  </si>
  <si>
    <t>PDF</t>
  </si>
  <si>
    <t>Total fee</t>
  </si>
  <si>
    <t>Share % (fee for implementation)</t>
  </si>
  <si>
    <t>Total Delivery</t>
  </si>
  <si>
    <t>Total fee for delivery</t>
  </si>
  <si>
    <t xml:space="preserve">GEF fee (GMS) % </t>
  </si>
  <si>
    <t>Note:</t>
  </si>
  <si>
    <t>Total Fee</t>
  </si>
  <si>
    <t>Total fee allocated to COs (Note 1)</t>
  </si>
  <si>
    <t>1st Release: Fee for formulation 40% (Note 2)</t>
  </si>
  <si>
    <t>Following Releases: Fee for implementation 60%  (Note 3)</t>
  </si>
  <si>
    <t xml:space="preserve">2. The 1st release of GEF fee to COs will be effected upon receipt of the signed main project (FSP/MSP/EA) document cover page in the GEF RCU. </t>
  </si>
  <si>
    <t>3. Subsequent annual fee releases to COs will depend on the satisfactory delivery of the services described in Annex 2 and will be directly linked to project delivery.</t>
  </si>
  <si>
    <t xml:space="preserve">Annex 3 </t>
  </si>
  <si>
    <t>Fee for Formulation (40%)</t>
  </si>
  <si>
    <t>Fee for Implementation (60%)</t>
  </si>
  <si>
    <t>Example 1 for CO projection purpose - fee release to COs based on delivery</t>
  </si>
  <si>
    <t>Scenarios</t>
  </si>
  <si>
    <t>1. Total GEF Fee to COs includes the cost of services related to the preparatory assistance phase under the GEF Project Development Facility (PDF)/Project Preparation Grant (PPG) window.</t>
  </si>
  <si>
    <t>CO Fee allocation and Payment schedule</t>
  </si>
  <si>
    <t>For allocation-based on total approved funding including PDF</t>
  </si>
  <si>
    <t>For releasing-based on final approved project budget excluding PDF</t>
  </si>
  <si>
    <t>2014 Delivery</t>
  </si>
  <si>
    <t>Fee for 2014 delivery</t>
  </si>
  <si>
    <t>2015 Delivery</t>
  </si>
  <si>
    <t>Fee for 2015 delivery</t>
  </si>
  <si>
    <t>2016 Delivery</t>
  </si>
  <si>
    <t>Fee for 2016 delivery</t>
  </si>
  <si>
    <t>2017 Delivery</t>
  </si>
  <si>
    <t>Fee for 2017 delivery</t>
  </si>
  <si>
    <t>Fee for 2018 delivery</t>
  </si>
  <si>
    <t>EA/MSP/FSP</t>
  </si>
  <si>
    <t>Total PDF &amp; EA/MSP/FSP Grant</t>
  </si>
  <si>
    <t>% fee based on delivery (Impl. Fee / Final PRJ (FSP/MSP/EA) budget)</t>
  </si>
  <si>
    <t>2018Delivery</t>
  </si>
  <si>
    <t>2019 Delivery</t>
  </si>
  <si>
    <t>Fee for 2019 delivery</t>
  </si>
  <si>
    <t>4. Annual fee payments to COs related to delivery are normally done after year end closing. For example, annual fee for 2014 delivery is paid in April 2015.</t>
  </si>
  <si>
    <t>Atlas Output project:</t>
  </si>
  <si>
    <t>PIMS5158</t>
  </si>
  <si>
    <t>00089331</t>
  </si>
  <si>
    <t>Belize</t>
  </si>
  <si>
    <t>SLV10 for Belize project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</si>
</sst>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0.0%"/>
    <numFmt numFmtId="180" formatCode="0.000%"/>
    <numFmt numFmtId="181" formatCode="0.0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</numFmts>
  <fonts count="5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10"/>
      <name val="Calibri"/>
      <family val="2"/>
    </font>
    <font>
      <b/>
      <sz val="9"/>
      <color indexed="8"/>
      <name val="Garamond"/>
      <family val="1"/>
    </font>
    <font>
      <b/>
      <sz val="10"/>
      <color indexed="8"/>
      <name val="Garamond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color rgb="FFFF0000"/>
      <name val="Calibri"/>
      <family val="2"/>
    </font>
    <font>
      <b/>
      <sz val="9"/>
      <color rgb="FF000000"/>
      <name val="Garamond"/>
      <family val="1"/>
    </font>
    <font>
      <b/>
      <sz val="10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50" fillId="0" borderId="0" xfId="0" applyNumberFormat="1" applyFont="1" applyBorder="1" applyAlignment="1">
      <alignment horizontal="right"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177" fontId="27" fillId="0" borderId="14" xfId="42" applyNumberFormat="1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5" xfId="0" applyFont="1" applyBorder="1" applyAlignment="1">
      <alignment/>
    </xf>
    <xf numFmtId="177" fontId="27" fillId="0" borderId="0" xfId="42" applyNumberFormat="1" applyFont="1" applyBorder="1" applyAlignment="1">
      <alignment/>
    </xf>
    <xf numFmtId="177" fontId="27" fillId="0" borderId="13" xfId="42" applyNumberFormat="1" applyFont="1" applyBorder="1" applyAlignment="1">
      <alignment/>
    </xf>
    <xf numFmtId="0" fontId="27" fillId="0" borderId="16" xfId="0" applyFont="1" applyBorder="1" applyAlignment="1">
      <alignment/>
    </xf>
    <xf numFmtId="177" fontId="27" fillId="0" borderId="17" xfId="42" applyNumberFormat="1" applyFont="1" applyBorder="1" applyAlignment="1">
      <alignment/>
    </xf>
    <xf numFmtId="180" fontId="27" fillId="0" borderId="15" xfId="60" applyNumberFormat="1" applyFont="1" applyBorder="1" applyAlignment="1">
      <alignment/>
    </xf>
    <xf numFmtId="0" fontId="27" fillId="0" borderId="17" xfId="0" applyFont="1" applyBorder="1" applyAlignment="1">
      <alignment/>
    </xf>
    <xf numFmtId="180" fontId="27" fillId="0" borderId="17" xfId="60" applyNumberFormat="1" applyFont="1" applyBorder="1" applyAlignment="1">
      <alignment/>
    </xf>
    <xf numFmtId="0" fontId="27" fillId="0" borderId="18" xfId="0" applyFont="1" applyBorder="1" applyAlignment="1">
      <alignment/>
    </xf>
    <xf numFmtId="177" fontId="27" fillId="0" borderId="19" xfId="42" applyNumberFormat="1" applyFont="1" applyBorder="1" applyAlignment="1">
      <alignment/>
    </xf>
    <xf numFmtId="177" fontId="27" fillId="0" borderId="20" xfId="42" applyNumberFormat="1" applyFont="1" applyBorder="1" applyAlignment="1">
      <alignment/>
    </xf>
    <xf numFmtId="180" fontId="27" fillId="0" borderId="18" xfId="60" applyNumberFormat="1" applyFont="1" applyBorder="1" applyAlignment="1">
      <alignment/>
    </xf>
    <xf numFmtId="180" fontId="27" fillId="0" borderId="20" xfId="60" applyNumberFormat="1" applyFont="1" applyBorder="1" applyAlignment="1">
      <alignment/>
    </xf>
    <xf numFmtId="177" fontId="27" fillId="0" borderId="0" xfId="42" applyNumberFormat="1" applyFont="1" applyAlignment="1">
      <alignment/>
    </xf>
    <xf numFmtId="0" fontId="26" fillId="0" borderId="21" xfId="0" applyFont="1" applyBorder="1" applyAlignment="1">
      <alignment horizontal="center" wrapText="1"/>
    </xf>
    <xf numFmtId="177" fontId="26" fillId="0" borderId="21" xfId="42" applyNumberFormat="1" applyFont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177" fontId="27" fillId="0" borderId="12" xfId="42" applyNumberFormat="1" applyFont="1" applyBorder="1" applyAlignment="1">
      <alignment/>
    </xf>
    <xf numFmtId="177" fontId="27" fillId="0" borderId="21" xfId="42" applyNumberFormat="1" applyFont="1" applyBorder="1" applyAlignment="1">
      <alignment/>
    </xf>
    <xf numFmtId="9" fontId="27" fillId="0" borderId="21" xfId="60" applyFont="1" applyBorder="1" applyAlignment="1">
      <alignment/>
    </xf>
    <xf numFmtId="180" fontId="27" fillId="0" borderId="21" xfId="60" applyNumberFormat="1" applyFont="1" applyBorder="1" applyAlignment="1">
      <alignment/>
    </xf>
    <xf numFmtId="0" fontId="27" fillId="0" borderId="0" xfId="0" applyFont="1" applyBorder="1" applyAlignment="1">
      <alignment/>
    </xf>
    <xf numFmtId="178" fontId="27" fillId="0" borderId="21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177" fontId="26" fillId="0" borderId="21" xfId="42" applyNumberFormat="1" applyFont="1" applyBorder="1" applyAlignment="1">
      <alignment/>
    </xf>
    <xf numFmtId="9" fontId="26" fillId="0" borderId="21" xfId="60" applyFont="1" applyBorder="1" applyAlignment="1">
      <alignment/>
    </xf>
    <xf numFmtId="180" fontId="26" fillId="0" borderId="21" xfId="60" applyNumberFormat="1" applyFont="1" applyBorder="1" applyAlignment="1">
      <alignment/>
    </xf>
    <xf numFmtId="180" fontId="27" fillId="0" borderId="0" xfId="0" applyNumberFormat="1" applyFont="1" applyAlignment="1">
      <alignment/>
    </xf>
    <xf numFmtId="0" fontId="26" fillId="0" borderId="23" xfId="0" applyFont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177" fontId="27" fillId="0" borderId="0" xfId="42" applyNumberFormat="1" applyFont="1" applyFill="1" applyAlignment="1">
      <alignment/>
    </xf>
    <xf numFmtId="0" fontId="2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177" fontId="50" fillId="0" borderId="0" xfId="42" applyNumberFormat="1" applyFont="1" applyBorder="1" applyAlignment="1">
      <alignment vertical="top" wrapText="1"/>
    </xf>
    <xf numFmtId="3" fontId="51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right" vertical="center"/>
    </xf>
    <xf numFmtId="188" fontId="27" fillId="0" borderId="0" xfId="42" applyNumberFormat="1" applyFont="1" applyFill="1" applyBorder="1" applyAlignment="1">
      <alignment/>
    </xf>
    <xf numFmtId="177" fontId="27" fillId="0" borderId="21" xfId="42" applyNumberFormat="1" applyFont="1" applyFill="1" applyBorder="1" applyAlignment="1">
      <alignment/>
    </xf>
    <xf numFmtId="3" fontId="27" fillId="0" borderId="21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wrapText="1"/>
    </xf>
    <xf numFmtId="49" fontId="27" fillId="0" borderId="0" xfId="0" applyNumberFormat="1" applyFont="1" applyFill="1" applyAlignment="1" quotePrefix="1">
      <alignment/>
    </xf>
    <xf numFmtId="179" fontId="27" fillId="0" borderId="21" xfId="60" applyNumberFormat="1" applyFont="1" applyBorder="1" applyAlignment="1">
      <alignment/>
    </xf>
    <xf numFmtId="0" fontId="53" fillId="0" borderId="24" xfId="57" applyFont="1" applyFill="1" applyBorder="1" applyAlignment="1">
      <alignment vertical="top"/>
      <protection/>
    </xf>
    <xf numFmtId="3" fontId="5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center" vertical="center"/>
    </xf>
    <xf numFmtId="177" fontId="26" fillId="0" borderId="10" xfId="42" applyNumberFormat="1" applyFont="1" applyBorder="1" applyAlignment="1">
      <alignment horizontal="center"/>
    </xf>
    <xf numFmtId="177" fontId="26" fillId="0" borderId="12" xfId="42" applyNumberFormat="1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ncell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D3" sqref="D3:E3"/>
    </sheetView>
  </sheetViews>
  <sheetFormatPr defaultColWidth="8.7109375" defaultRowHeight="12.75"/>
  <cols>
    <col min="1" max="1" width="14.57421875" style="3" customWidth="1"/>
    <col min="2" max="2" width="25.28125" style="3" customWidth="1"/>
    <col min="3" max="3" width="15.28125" style="3" bestFit="1" customWidth="1"/>
    <col min="4" max="4" width="11.28125" style="3" customWidth="1"/>
    <col min="5" max="5" width="9.140625" style="3" customWidth="1"/>
    <col min="6" max="6" width="11.421875" style="3" customWidth="1"/>
    <col min="7" max="7" width="8.57421875" style="3" customWidth="1"/>
    <col min="8" max="8" width="7.00390625" style="3" customWidth="1"/>
    <col min="9" max="9" width="8.8515625" style="3" hidden="1" customWidth="1"/>
    <col min="10" max="10" width="7.00390625" style="3" hidden="1" customWidth="1"/>
    <col min="11" max="11" width="8.00390625" style="3" hidden="1" customWidth="1"/>
    <col min="12" max="14" width="7.00390625" style="3" hidden="1" customWidth="1"/>
    <col min="15" max="15" width="12.8515625" style="3" bestFit="1" customWidth="1"/>
    <col min="16" max="16" width="11.7109375" style="3" bestFit="1" customWidth="1"/>
    <col min="17" max="17" width="8.7109375" style="3" customWidth="1"/>
    <col min="18" max="16384" width="8.7109375" style="3" customWidth="1"/>
  </cols>
  <sheetData>
    <row r="1" spans="1:2" s="2" customFormat="1" ht="9.75">
      <c r="A1" s="2" t="s">
        <v>15</v>
      </c>
      <c r="B1" s="2" t="s">
        <v>21</v>
      </c>
    </row>
    <row r="2" spans="1:4" ht="24" customHeight="1">
      <c r="A2" s="3" t="s">
        <v>41</v>
      </c>
      <c r="B2" s="49" t="s">
        <v>40</v>
      </c>
      <c r="C2" s="57" t="s">
        <v>42</v>
      </c>
      <c r="D2" s="3" t="s">
        <v>44</v>
      </c>
    </row>
    <row r="3" spans="1:5" ht="9.75">
      <c r="A3" s="4"/>
      <c r="B3" s="5"/>
      <c r="C3" s="6"/>
      <c r="D3" s="63" t="s">
        <v>7</v>
      </c>
      <c r="E3" s="64"/>
    </row>
    <row r="4" spans="1:5" ht="60.75">
      <c r="A4" s="7" t="s">
        <v>2</v>
      </c>
      <c r="B4" s="8"/>
      <c r="C4" s="44">
        <v>50000</v>
      </c>
      <c r="D4" s="9" t="s">
        <v>22</v>
      </c>
      <c r="E4" s="10" t="s">
        <v>23</v>
      </c>
    </row>
    <row r="5" spans="1:5" ht="9.75">
      <c r="A5" s="11" t="s">
        <v>33</v>
      </c>
      <c r="B5" s="12"/>
      <c r="C5" s="50">
        <v>990000</v>
      </c>
      <c r="D5" s="13"/>
      <c r="E5" s="14"/>
    </row>
    <row r="6" spans="1:5" ht="9.75">
      <c r="A6" s="11" t="s">
        <v>34</v>
      </c>
      <c r="B6" s="12"/>
      <c r="C6" s="15">
        <f>+C5+C4</f>
        <v>1040000</v>
      </c>
      <c r="D6" s="16"/>
      <c r="E6" s="17"/>
    </row>
    <row r="7" spans="1:5" ht="9.75">
      <c r="A7" s="11" t="s">
        <v>10</v>
      </c>
      <c r="B7" s="12"/>
      <c r="C7" s="15">
        <f>+C6*0.035</f>
        <v>36400</v>
      </c>
      <c r="D7" s="16"/>
      <c r="E7" s="17"/>
    </row>
    <row r="8" spans="1:5" ht="9.75">
      <c r="A8" s="11"/>
      <c r="B8" s="12"/>
      <c r="C8" s="15"/>
      <c r="D8" s="16"/>
      <c r="E8" s="17"/>
    </row>
    <row r="9" spans="1:5" ht="9.75">
      <c r="A9" s="11" t="s">
        <v>11</v>
      </c>
      <c r="B9" s="12"/>
      <c r="C9" s="15">
        <f>+C7*0.4</f>
        <v>14560</v>
      </c>
      <c r="D9" s="16">
        <f>+C9/$C$6</f>
        <v>0.014</v>
      </c>
      <c r="E9" s="18">
        <f>+C9/$C$5</f>
        <v>0.014707070707070707</v>
      </c>
    </row>
    <row r="10" spans="1:5" ht="9.75">
      <c r="A10" s="11" t="s">
        <v>12</v>
      </c>
      <c r="B10" s="12"/>
      <c r="C10" s="15">
        <f>+C7*0.6</f>
        <v>21840</v>
      </c>
      <c r="D10" s="16">
        <f>+C10/$C$6</f>
        <v>0.021</v>
      </c>
      <c r="E10" s="18">
        <f>+C10/$C$5</f>
        <v>0.022060606060606062</v>
      </c>
    </row>
    <row r="11" spans="1:5" ht="9.75">
      <c r="A11" s="19" t="s">
        <v>3</v>
      </c>
      <c r="B11" s="20"/>
      <c r="C11" s="21">
        <f>SUM(C9:C10)</f>
        <v>36400</v>
      </c>
      <c r="D11" s="22">
        <f>+C11/$C$6</f>
        <v>0.035</v>
      </c>
      <c r="E11" s="23">
        <f>+C11/$C$5</f>
        <v>0.03676767676767677</v>
      </c>
    </row>
    <row r="12" spans="2:4" ht="9.75">
      <c r="B12" s="24"/>
      <c r="C12" s="24"/>
      <c r="D12" s="24"/>
    </row>
    <row r="13" spans="1:6" s="28" customFormat="1" ht="60" customHeight="1">
      <c r="A13" s="25" t="s">
        <v>0</v>
      </c>
      <c r="B13" s="26" t="s">
        <v>16</v>
      </c>
      <c r="C13" s="26" t="s">
        <v>17</v>
      </c>
      <c r="D13" s="26" t="s">
        <v>9</v>
      </c>
      <c r="E13" s="25" t="s">
        <v>4</v>
      </c>
      <c r="F13" s="27" t="s">
        <v>35</v>
      </c>
    </row>
    <row r="14" spans="1:14" ht="9.75">
      <c r="A14" s="59" t="s">
        <v>43</v>
      </c>
      <c r="B14" s="29">
        <f>+C9</f>
        <v>14560</v>
      </c>
      <c r="C14" s="30">
        <f>+E14*$C$16</f>
        <v>21840</v>
      </c>
      <c r="D14" s="30">
        <f>SUM(B14:C14)</f>
        <v>36400</v>
      </c>
      <c r="E14" s="31">
        <v>1</v>
      </c>
      <c r="F14" s="32">
        <f>C14/$C$5</f>
        <v>0.022060606060606062</v>
      </c>
      <c r="I14" s="1"/>
      <c r="J14" s="1"/>
      <c r="K14" s="1"/>
      <c r="L14" s="1"/>
      <c r="M14" s="33"/>
      <c r="N14" s="33"/>
    </row>
    <row r="15" spans="1:6" ht="9.75">
      <c r="A15" s="34"/>
      <c r="B15" s="29"/>
      <c r="C15" s="30"/>
      <c r="D15" s="30"/>
      <c r="E15" s="31"/>
      <c r="F15" s="32"/>
    </row>
    <row r="16" spans="1:6" s="2" customFormat="1" ht="9.75">
      <c r="A16" s="35" t="s">
        <v>1</v>
      </c>
      <c r="B16" s="36">
        <f>SUM(B14:B15)</f>
        <v>14560</v>
      </c>
      <c r="C16" s="36">
        <f>+C10</f>
        <v>21840</v>
      </c>
      <c r="D16" s="36">
        <f>+C11</f>
        <v>36400</v>
      </c>
      <c r="E16" s="37">
        <f>SUM(E14:E15)</f>
        <v>1</v>
      </c>
      <c r="F16" s="38">
        <f>SUM(F14:F15)</f>
        <v>0.022060606060606062</v>
      </c>
    </row>
    <row r="17" ht="9.75">
      <c r="F17" s="39"/>
    </row>
    <row r="18" ht="9.75">
      <c r="A18" s="2" t="s">
        <v>18</v>
      </c>
    </row>
    <row r="19" spans="1:16" s="42" customFormat="1" ht="33.75" customHeight="1">
      <c r="A19" s="40"/>
      <c r="B19" s="41"/>
      <c r="C19" s="65" t="s">
        <v>19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s="42" customFormat="1" ht="33.75" customHeight="1">
      <c r="A20" s="43" t="s">
        <v>0</v>
      </c>
      <c r="B20" s="27" t="s">
        <v>35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  <c r="H20" s="43" t="s">
        <v>29</v>
      </c>
      <c r="I20" s="43" t="s">
        <v>30</v>
      </c>
      <c r="J20" s="43" t="s">
        <v>31</v>
      </c>
      <c r="K20" s="43" t="s">
        <v>36</v>
      </c>
      <c r="L20" s="43" t="s">
        <v>32</v>
      </c>
      <c r="M20" s="43" t="s">
        <v>37</v>
      </c>
      <c r="N20" s="43" t="s">
        <v>38</v>
      </c>
      <c r="O20" s="43" t="s">
        <v>5</v>
      </c>
      <c r="P20" s="43" t="s">
        <v>6</v>
      </c>
    </row>
    <row r="21" spans="1:16" ht="9.75">
      <c r="A21" s="54" t="str">
        <f>+A14</f>
        <v>Belize</v>
      </c>
      <c r="B21" s="58">
        <f>+F14</f>
        <v>0.022060606060606062</v>
      </c>
      <c r="C21" s="30"/>
      <c r="D21" s="30">
        <f>+$C$23*B21</f>
        <v>8724.969696969698</v>
      </c>
      <c r="E21" s="30"/>
      <c r="F21" s="30">
        <f>+$E$23*B21</f>
        <v>7985.939393939394</v>
      </c>
      <c r="G21" s="30"/>
      <c r="H21" s="30">
        <f>+$G$23*B21</f>
        <v>5129.090909090909</v>
      </c>
      <c r="I21" s="30"/>
      <c r="J21" s="30">
        <f>+I23*B21</f>
        <v>0</v>
      </c>
      <c r="K21" s="30"/>
      <c r="L21" s="30">
        <f>+K23*B21</f>
        <v>0</v>
      </c>
      <c r="M21" s="30"/>
      <c r="N21" s="30">
        <f>+M23*$B$21</f>
        <v>0</v>
      </c>
      <c r="O21" s="30"/>
      <c r="P21" s="30">
        <f>+H21+F21+D21+J21+L21+N21</f>
        <v>21840</v>
      </c>
    </row>
    <row r="22" spans="1:16" ht="9.75">
      <c r="A22" s="54"/>
      <c r="B22" s="5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9.75">
      <c r="A23" s="30" t="s">
        <v>1</v>
      </c>
      <c r="B23" s="58">
        <f>SUM(B21:B22)</f>
        <v>0.022060606060606062</v>
      </c>
      <c r="C23" s="55">
        <v>395500</v>
      </c>
      <c r="D23" s="30">
        <f>SUM(D21:D22)</f>
        <v>8724.969696969698</v>
      </c>
      <c r="E23" s="55">
        <v>362000</v>
      </c>
      <c r="F23" s="30">
        <f>SUM(F21:F22)</f>
        <v>7985.939393939394</v>
      </c>
      <c r="G23" s="55">
        <v>232500</v>
      </c>
      <c r="H23" s="30">
        <f>SUM(H21:H22)</f>
        <v>5129.090909090909</v>
      </c>
      <c r="I23" s="55"/>
      <c r="J23" s="30">
        <f>SUM(J21:J22)</f>
        <v>0</v>
      </c>
      <c r="K23" s="56"/>
      <c r="L23" s="30">
        <f>SUM(L21:L22)</f>
        <v>0</v>
      </c>
      <c r="M23" s="30"/>
      <c r="N23" s="30">
        <f>SUM(N21)</f>
        <v>0</v>
      </c>
      <c r="O23" s="30">
        <f>+C23+E23+G23+I23+K23+M23</f>
        <v>990000</v>
      </c>
      <c r="P23" s="30">
        <f>SUM(P21:P22)</f>
        <v>21840</v>
      </c>
    </row>
    <row r="24" spans="2:16" ht="9.75">
      <c r="B24" s="3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0" ht="12.75">
      <c r="A25" s="3" t="s">
        <v>8</v>
      </c>
      <c r="C25" s="67"/>
      <c r="D25" s="67"/>
      <c r="E25" s="67"/>
      <c r="F25" s="62"/>
      <c r="G25" s="61"/>
      <c r="H25" s="60"/>
      <c r="I25" s="53"/>
      <c r="J25" s="45"/>
    </row>
    <row r="26" ht="9.75">
      <c r="A26" s="3" t="s">
        <v>20</v>
      </c>
    </row>
    <row r="27" ht="9.75">
      <c r="A27" s="3" t="s">
        <v>13</v>
      </c>
    </row>
    <row r="28" ht="9.75">
      <c r="A28" s="3" t="s">
        <v>14</v>
      </c>
    </row>
    <row r="29" ht="9.75">
      <c r="A29" s="3" t="s">
        <v>39</v>
      </c>
    </row>
    <row r="30" spans="3:8" ht="9.75">
      <c r="C30" s="45"/>
      <c r="D30" s="45"/>
      <c r="E30" s="45"/>
      <c r="F30" s="45"/>
      <c r="G30" s="45"/>
      <c r="H30" s="45"/>
    </row>
    <row r="31" spans="2:8" ht="14.25">
      <c r="B31" s="45"/>
      <c r="C31" s="52"/>
      <c r="D31" s="52"/>
      <c r="E31" s="52"/>
      <c r="F31" s="51"/>
      <c r="G31" s="48"/>
      <c r="H31" s="45"/>
    </row>
    <row r="32" spans="2:8" ht="9.75">
      <c r="B32" s="45"/>
      <c r="C32" s="46"/>
      <c r="D32" s="46"/>
      <c r="E32" s="46"/>
      <c r="F32" s="46"/>
      <c r="G32" s="47"/>
      <c r="H32" s="45"/>
    </row>
    <row r="33" spans="2:8" ht="9.75">
      <c r="B33" s="45"/>
      <c r="C33" s="45"/>
      <c r="D33" s="45"/>
      <c r="E33" s="45"/>
      <c r="F33" s="45"/>
      <c r="G33" s="45"/>
      <c r="H33" s="45"/>
    </row>
  </sheetData>
  <sheetProtection/>
  <mergeCells count="2">
    <mergeCell ref="D3:E3"/>
    <mergeCell ref="C19:P19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FEE allocation and payment</dc:title>
  <dc:subject/>
  <dc:creator>xiumei.zhang</dc:creator>
  <cp:keywords/>
  <dc:description/>
  <cp:lastModifiedBy>Xiumei Zhang</cp:lastModifiedBy>
  <cp:lastPrinted>2013-10-28T10:10:55Z</cp:lastPrinted>
  <dcterms:created xsi:type="dcterms:W3CDTF">2007-05-15T15:48:17Z</dcterms:created>
  <dcterms:modified xsi:type="dcterms:W3CDTF">2014-06-11T22:07:45Z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763;#Draft|121d40a5-e62e-4d42-82e4-d6d12003de0a;#1152;#BLZ|a98f0126-e4df-4c9d-b6be-ab1694fad9dc;#1107;#Other|10be685e-4bef-4aec-b905-4df3748c0781;#1;#English|7f98b732-4b5b-4b70-ba90-a0eff09b5d2d</vt:lpwstr>
  </property>
  <property fmtid="{D5CDD505-2E9C-101B-9397-08002B2CF9AE}" pid="6" name="_dlc_Doc">
    <vt:lpwstr>ATLASPDC-4-17920</vt:lpwstr>
  </property>
  <property fmtid="{D5CDD505-2E9C-101B-9397-08002B2CF9AE}" pid="7" name="_dlc_DocIdItemGu">
    <vt:lpwstr>d3f89a3c-754f-4e2a-8fa4-10b06fc86a2a</vt:lpwstr>
  </property>
  <property fmtid="{D5CDD505-2E9C-101B-9397-08002B2CF9AE}" pid="8" name="_dlc_DocIdU">
    <vt:lpwstr>https://info.undp.org/docs/pdc/_layouts/DocIdRedir.aspx?ID=ATLASPDC-4-17920, ATLASPDC-4-17920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235;#Other|31c9cb5b-e3a5-4ce8-95bd-eda20410466c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BLZ|a98f0126-e4df-4c9d-b6be-ab1694fad9dc</vt:lpwstr>
  </property>
  <property fmtid="{D5CDD505-2E9C-101B-9397-08002B2CF9AE}" pid="15" name="Operating Uni">
    <vt:lpwstr>1152;#BLZ|a98f0126-e4df-4c9d-b6be-ab1694fad9dc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Other|10be685e-4bef-4aec-b905-4df3748c0781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2014-06-17T12:00:00Z</vt:lpwstr>
  </property>
  <property fmtid="{D5CDD505-2E9C-101B-9397-08002B2CF9AE}" pid="32" name="UNDPCountryTaxHTFiel">
    <vt:lpwstr/>
  </property>
  <property fmtid="{D5CDD505-2E9C-101B-9397-08002B2CF9AE}" pid="33" name="Atlas Document Ty">
    <vt:lpwstr>1107;#Other|10be685e-4bef-4aec-b905-4df3748c0781</vt:lpwstr>
  </property>
  <property fmtid="{D5CDD505-2E9C-101B-9397-08002B2CF9AE}" pid="34" name="UndpOUCo">
    <vt:lpwstr>BLZ</vt:lpwstr>
  </property>
  <property fmtid="{D5CDD505-2E9C-101B-9397-08002B2CF9AE}" pid="35" name="UndpProject">
    <vt:lpwstr>00079317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Ismirla Andrade</vt:lpwstr>
  </property>
  <property fmtid="{D5CDD505-2E9C-101B-9397-08002B2CF9AE}" pid="48" name="display_urn:schemas-microsoft-com:office:office#Auth">
    <vt:lpwstr>Ismirla Andrade</vt:lpwstr>
  </property>
</Properties>
</file>